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670" windowHeight="7650" activeTab="0"/>
  </bookViews>
  <sheets>
    <sheet name="за 2018 год" sheetId="1" r:id="rId1"/>
  </sheets>
  <definedNames>
    <definedName name="_xlnm.Print_Titles" localSheetId="0">'за 2018 год'!$C:$C</definedName>
    <definedName name="_xlnm.Print_Area" localSheetId="0">'за 2018 год'!$A$1:$AB$27</definedName>
  </definedNames>
  <calcPr fullCalcOnLoad="1"/>
</workbook>
</file>

<file path=xl/sharedStrings.xml><?xml version="1.0" encoding="utf-8"?>
<sst xmlns="http://schemas.openxmlformats.org/spreadsheetml/2006/main" count="55" uniqueCount="42">
  <si>
    <t>№п/п</t>
  </si>
  <si>
    <t xml:space="preserve">Учреждение    </t>
  </si>
  <si>
    <t>Процент выполнения, %</t>
  </si>
  <si>
    <t>Итого</t>
  </si>
  <si>
    <t>Заведующий отделом образования</t>
  </si>
  <si>
    <t>Администрации Цимлянского района</t>
  </si>
  <si>
    <t>Антипов И.В</t>
  </si>
  <si>
    <t>Директор МАУ РЦО Цимлянского района</t>
  </si>
  <si>
    <t>Гуляева О.В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</si>
  <si>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</si>
  <si>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</si>
  <si>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</si>
  <si>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МБОУ лицей №1 г .Цимлянска </t>
  </si>
  <si>
    <t xml:space="preserve">МБОУ СОШ №2 г .Цимлянска </t>
  </si>
  <si>
    <t xml:space="preserve">МБОУ СОШ №3 г .Цимлянска </t>
  </si>
  <si>
    <t>МБОУ Саркеловская СОШ</t>
  </si>
  <si>
    <t>МБОУ Красноярская СОШ</t>
  </si>
  <si>
    <t>МБОУ Новоцимлянская СОШ</t>
  </si>
  <si>
    <t>МБОУ Лозновская СОШ</t>
  </si>
  <si>
    <t>МБОУ ВСОШ</t>
  </si>
  <si>
    <t>МБОУ Лозновская ООШ</t>
  </si>
  <si>
    <t>МБОУ Антоновская ООШ</t>
  </si>
  <si>
    <t>МБОУ Дубравненская ООШ</t>
  </si>
  <si>
    <t>МБОУ Калининская СОШ</t>
  </si>
  <si>
    <t>МБОУ Паршиковская СОШ</t>
  </si>
  <si>
    <t>МБОУ Маркинская СОШ</t>
  </si>
  <si>
    <t>МБОУ Хорошевская ООШ</t>
  </si>
  <si>
    <t>МБОУ Камышевская СКОШ</t>
  </si>
  <si>
    <t>отклоненние (Допустимые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(10 %)</t>
  </si>
  <si>
    <t>всего</t>
  </si>
  <si>
    <t>индив. Обучен</t>
  </si>
  <si>
    <t>углубл. Обучение</t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</si>
  <si>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среднего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</si>
  <si>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основного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</si>
  <si>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начального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</si>
  <si>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среднего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</si>
  <si>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основного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</si>
  <si>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начального</t>
    </r>
    <r>
      <rPr>
        <sz val="10"/>
        <rFont val="Times New Roman"/>
        <family val="1"/>
      </rPr>
      <t xml:space="preserve"> общего образования</t>
    </r>
  </si>
  <si>
    <t>Приложение № 1-2</t>
  </si>
  <si>
    <r>
      <t xml:space="preserve">Информация о соответствии объема предоставленных муниципальными бюджетными общеобразовательными учреждениями муниципальных услуг параметрам муниципального задания за  период </t>
    </r>
    <r>
      <rPr>
        <b/>
        <sz val="12"/>
        <color indexed="12"/>
        <rFont val="Times New Roman"/>
        <family val="1"/>
      </rPr>
      <t xml:space="preserve">январь -декабрь </t>
    </r>
    <r>
      <rPr>
        <sz val="12"/>
        <rFont val="Times New Roman"/>
        <family val="1"/>
      </rPr>
      <t>2018 г</t>
    </r>
  </si>
  <si>
    <t>объем муниципального задания , чел</t>
  </si>
  <si>
    <t>фактический объем предоставленных услуг за 2018 (среднегодовая)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</si>
</sst>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" fontId="2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B27"/>
  <sheetViews>
    <sheetView tabSelected="1" view="pageBreakPreview" zoomScale="80" zoomScaleSheetLayoutView="80" zoomScalePageLayoutView="0" workbookViewId="0" topLeftCell="A16">
      <selection activeCell="P5" sqref="P5:R5"/>
    </sheetView>
  </sheetViews>
  <sheetFormatPr defaultColWidth="8.875" defaultRowHeight="12.75"/>
  <cols>
    <col min="1" max="1" width="1.75390625" style="1" customWidth="1"/>
    <col min="2" max="2" width="3.375" style="1" customWidth="1"/>
    <col min="3" max="3" width="30.25390625" style="1" customWidth="1"/>
    <col min="4" max="4" width="9.75390625" style="1" customWidth="1"/>
    <col min="5" max="5" width="10.25390625" style="1" customWidth="1"/>
    <col min="6" max="6" width="9.125" style="1" customWidth="1"/>
    <col min="7" max="7" width="9.75390625" style="1" customWidth="1"/>
    <col min="8" max="8" width="9.00390625" style="1" customWidth="1"/>
    <col min="9" max="9" width="8.125" style="1" customWidth="1"/>
    <col min="10" max="10" width="9.875" style="1" customWidth="1"/>
    <col min="11" max="12" width="8.25390625" style="1" customWidth="1"/>
    <col min="13" max="13" width="12.375" style="1" customWidth="1"/>
    <col min="14" max="14" width="9.375" style="1" customWidth="1"/>
    <col min="15" max="15" width="9.875" style="1" customWidth="1"/>
    <col min="16" max="16" width="9.00390625" style="1" customWidth="1"/>
    <col min="17" max="17" width="9.875" style="1" customWidth="1"/>
    <col min="18" max="18" width="8.375" style="1" customWidth="1"/>
    <col min="19" max="19" width="8.625" style="1" customWidth="1"/>
    <col min="20" max="21" width="8.875" style="1" customWidth="1"/>
    <col min="22" max="22" width="11.125" style="1" customWidth="1"/>
    <col min="23" max="23" width="10.125" style="1" customWidth="1"/>
    <col min="24" max="24" width="12.75390625" style="1" customWidth="1"/>
    <col min="25" max="25" width="12.125" style="1" customWidth="1"/>
    <col min="26" max="27" width="11.875" style="1" customWidth="1"/>
    <col min="28" max="28" width="12.25390625" style="1" customWidth="1"/>
    <col min="29" max="16384" width="8.875" style="1" customWidth="1"/>
  </cols>
  <sheetData>
    <row r="1" ht="23.25" customHeight="1">
      <c r="O1" s="1" t="s">
        <v>38</v>
      </c>
    </row>
    <row r="2" spans="3:28" ht="45" customHeight="1">
      <c r="C2" s="26"/>
      <c r="D2" s="33" t="s">
        <v>39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6"/>
      <c r="W2" s="26"/>
      <c r="X2" s="26"/>
      <c r="Y2" s="26"/>
      <c r="Z2" s="3"/>
      <c r="AA2" s="3"/>
      <c r="AB2" s="3"/>
    </row>
    <row r="3" spans="2:28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</row>
    <row r="4" spans="2:28" ht="133.5" customHeight="1">
      <c r="B4" s="34" t="s">
        <v>0</v>
      </c>
      <c r="C4" s="35" t="s">
        <v>1</v>
      </c>
      <c r="D4" s="36" t="s">
        <v>40</v>
      </c>
      <c r="E4" s="37"/>
      <c r="F4" s="37"/>
      <c r="G4" s="37"/>
      <c r="H4" s="37"/>
      <c r="I4" s="37"/>
      <c r="J4" s="37"/>
      <c r="K4" s="37"/>
      <c r="L4" s="38"/>
      <c r="M4" s="36" t="s">
        <v>41</v>
      </c>
      <c r="N4" s="37"/>
      <c r="O4" s="37"/>
      <c r="P4" s="37"/>
      <c r="Q4" s="37"/>
      <c r="R4" s="37"/>
      <c r="S4" s="37"/>
      <c r="T4" s="37"/>
      <c r="U4" s="38"/>
      <c r="V4" s="36" t="s">
        <v>2</v>
      </c>
      <c r="W4" s="37"/>
      <c r="X4" s="37"/>
      <c r="Y4" s="37"/>
      <c r="Z4" s="30" t="s">
        <v>28</v>
      </c>
      <c r="AA4" s="31"/>
      <c r="AB4" s="32"/>
    </row>
    <row r="5" spans="2:28" ht="93.75" customHeight="1">
      <c r="B5" s="34"/>
      <c r="C5" s="35"/>
      <c r="D5" s="18" t="s">
        <v>29</v>
      </c>
      <c r="E5" s="30" t="s">
        <v>37</v>
      </c>
      <c r="F5" s="32"/>
      <c r="G5" s="30" t="s">
        <v>36</v>
      </c>
      <c r="H5" s="31"/>
      <c r="I5" s="32"/>
      <c r="J5" s="30" t="s">
        <v>35</v>
      </c>
      <c r="K5" s="31"/>
      <c r="L5" s="32"/>
      <c r="M5" s="21" t="s">
        <v>29</v>
      </c>
      <c r="N5" s="30" t="s">
        <v>34</v>
      </c>
      <c r="O5" s="32"/>
      <c r="P5" s="30" t="s">
        <v>33</v>
      </c>
      <c r="Q5" s="31"/>
      <c r="R5" s="32"/>
      <c r="S5" s="30" t="s">
        <v>32</v>
      </c>
      <c r="T5" s="31"/>
      <c r="U5" s="32"/>
      <c r="V5" s="23" t="s">
        <v>29</v>
      </c>
      <c r="W5" s="28" t="s">
        <v>9</v>
      </c>
      <c r="X5" s="28" t="s">
        <v>10</v>
      </c>
      <c r="Y5" s="28" t="s">
        <v>11</v>
      </c>
      <c r="Z5" s="28" t="s">
        <v>9</v>
      </c>
      <c r="AA5" s="28" t="s">
        <v>10</v>
      </c>
      <c r="AB5" s="28" t="s">
        <v>11</v>
      </c>
    </row>
    <row r="6" spans="2:28" ht="33.75" customHeight="1">
      <c r="B6" s="4"/>
      <c r="C6" s="25"/>
      <c r="D6" s="18"/>
      <c r="E6" s="9"/>
      <c r="F6" s="9" t="s">
        <v>30</v>
      </c>
      <c r="G6" s="9"/>
      <c r="H6" s="9" t="s">
        <v>30</v>
      </c>
      <c r="I6" s="9" t="s">
        <v>31</v>
      </c>
      <c r="J6" s="9"/>
      <c r="K6" s="9" t="s">
        <v>30</v>
      </c>
      <c r="L6" s="9" t="s">
        <v>31</v>
      </c>
      <c r="M6" s="21"/>
      <c r="N6" s="9"/>
      <c r="O6" s="9" t="s">
        <v>30</v>
      </c>
      <c r="P6" s="9"/>
      <c r="Q6" s="9" t="s">
        <v>30</v>
      </c>
      <c r="R6" s="9" t="s">
        <v>31</v>
      </c>
      <c r="S6" s="9"/>
      <c r="T6" s="9" t="s">
        <v>30</v>
      </c>
      <c r="U6" s="9" t="s">
        <v>31</v>
      </c>
      <c r="V6" s="23"/>
      <c r="W6" s="29"/>
      <c r="X6" s="29"/>
      <c r="Y6" s="29"/>
      <c r="Z6" s="29"/>
      <c r="AA6" s="29"/>
      <c r="AB6" s="29"/>
    </row>
    <row r="7" spans="2:28" ht="30.75" customHeight="1">
      <c r="B7" s="5">
        <v>1</v>
      </c>
      <c r="C7" s="4" t="s">
        <v>12</v>
      </c>
      <c r="D7" s="19">
        <f>E7+G7+J7+F7+H7+K7+L7+I7</f>
        <v>443</v>
      </c>
      <c r="E7" s="15">
        <v>184</v>
      </c>
      <c r="F7" s="15">
        <v>4</v>
      </c>
      <c r="G7" s="15">
        <v>114</v>
      </c>
      <c r="H7" s="15">
        <v>2</v>
      </c>
      <c r="I7" s="15">
        <v>97</v>
      </c>
      <c r="J7" s="15">
        <v>0</v>
      </c>
      <c r="K7" s="15">
        <v>0</v>
      </c>
      <c r="L7" s="15">
        <v>42</v>
      </c>
      <c r="M7" s="39">
        <f>SUM(N7:U7)</f>
        <v>432</v>
      </c>
      <c r="N7" s="27">
        <v>186</v>
      </c>
      <c r="O7" s="27">
        <v>4</v>
      </c>
      <c r="P7" s="27">
        <v>113</v>
      </c>
      <c r="Q7" s="27">
        <v>3</v>
      </c>
      <c r="R7" s="27">
        <v>85</v>
      </c>
      <c r="S7" s="10">
        <v>0</v>
      </c>
      <c r="T7" s="10">
        <v>0</v>
      </c>
      <c r="U7" s="10">
        <v>41</v>
      </c>
      <c r="V7" s="24">
        <f aca="true" t="shared" si="0" ref="V7:V23">M7/D7*100</f>
        <v>97.51693002257336</v>
      </c>
      <c r="W7" s="11">
        <f>((N7+O7)/(E7+F7))*100</f>
        <v>101.06382978723406</v>
      </c>
      <c r="X7" s="11">
        <f>((P7+Q7+R7)/(G7+H7+I7))*100</f>
        <v>94.36619718309859</v>
      </c>
      <c r="Y7" s="6">
        <f>((S7+T7+U7)/(J7+K7+L7))*100</f>
        <v>97.61904761904762</v>
      </c>
      <c r="Z7" s="6">
        <f>W7-100</f>
        <v>1.0638297872340559</v>
      </c>
      <c r="AA7" s="6">
        <f>X7-100</f>
        <v>-5.633802816901408</v>
      </c>
      <c r="AB7" s="6">
        <f>Y7-100</f>
        <v>-2.3809523809523796</v>
      </c>
    </row>
    <row r="8" spans="2:28" ht="31.5" customHeight="1">
      <c r="B8" s="5">
        <v>2</v>
      </c>
      <c r="C8" s="17" t="s">
        <v>13</v>
      </c>
      <c r="D8" s="19">
        <f aca="true" t="shared" si="1" ref="D8:D22">E8+G8+J8+F8+H8+K8+L8</f>
        <v>467</v>
      </c>
      <c r="E8" s="40">
        <v>202</v>
      </c>
      <c r="F8" s="40">
        <v>3</v>
      </c>
      <c r="G8" s="40">
        <v>220</v>
      </c>
      <c r="H8" s="40">
        <v>1</v>
      </c>
      <c r="I8" s="40">
        <v>0</v>
      </c>
      <c r="J8" s="40">
        <v>41</v>
      </c>
      <c r="K8" s="40">
        <v>0</v>
      </c>
      <c r="L8" s="40">
        <v>0</v>
      </c>
      <c r="M8" s="39">
        <f aca="true" t="shared" si="2" ref="M8:M22">SUM(N8:U8)</f>
        <v>468</v>
      </c>
      <c r="N8" s="40">
        <v>202</v>
      </c>
      <c r="O8" s="40">
        <v>3</v>
      </c>
      <c r="P8" s="40">
        <v>220</v>
      </c>
      <c r="Q8" s="40">
        <v>2</v>
      </c>
      <c r="R8" s="40">
        <v>0</v>
      </c>
      <c r="S8" s="15">
        <v>41</v>
      </c>
      <c r="T8" s="15">
        <v>0</v>
      </c>
      <c r="U8" s="15">
        <v>0</v>
      </c>
      <c r="V8" s="24">
        <f t="shared" si="0"/>
        <v>100.21413276231263</v>
      </c>
      <c r="W8" s="11">
        <f aca="true" t="shared" si="3" ref="W8:W23">((N8+O8)/(E8+F8))*100</f>
        <v>100</v>
      </c>
      <c r="X8" s="11">
        <f aca="true" t="shared" si="4" ref="X8:X23">((P8+Q8+R8)/(G8+H8+I8))*100</f>
        <v>100.4524886877828</v>
      </c>
      <c r="Y8" s="6">
        <f aca="true" t="shared" si="5" ref="Y8:Y23">((S8+T8+U8)/(J8+K8+L8))*100</f>
        <v>100</v>
      </c>
      <c r="Z8" s="6">
        <f aca="true" t="shared" si="6" ref="Z8:AB23">W8-100</f>
        <v>0</v>
      </c>
      <c r="AA8" s="6">
        <f t="shared" si="6"/>
        <v>0.4524886877828038</v>
      </c>
      <c r="AB8" s="6">
        <f t="shared" si="6"/>
        <v>0</v>
      </c>
    </row>
    <row r="9" spans="2:28" ht="23.25" customHeight="1">
      <c r="B9" s="7">
        <v>3</v>
      </c>
      <c r="C9" s="7" t="s">
        <v>14</v>
      </c>
      <c r="D9" s="19">
        <f t="shared" si="1"/>
        <v>686</v>
      </c>
      <c r="E9" s="10">
        <v>298</v>
      </c>
      <c r="F9" s="10">
        <v>1</v>
      </c>
      <c r="G9" s="10">
        <v>341</v>
      </c>
      <c r="H9" s="10">
        <v>1</v>
      </c>
      <c r="I9" s="10"/>
      <c r="J9" s="27">
        <v>45</v>
      </c>
      <c r="K9" s="27">
        <v>0</v>
      </c>
      <c r="L9" s="27"/>
      <c r="M9" s="39">
        <f t="shared" si="2"/>
        <v>681</v>
      </c>
      <c r="N9" s="10">
        <v>291</v>
      </c>
      <c r="O9" s="10">
        <v>1</v>
      </c>
      <c r="P9" s="10">
        <v>341</v>
      </c>
      <c r="Q9" s="10">
        <v>2</v>
      </c>
      <c r="R9" s="10"/>
      <c r="S9" s="10">
        <v>46</v>
      </c>
      <c r="T9" s="10">
        <v>0</v>
      </c>
      <c r="U9" s="10"/>
      <c r="V9" s="24">
        <f t="shared" si="0"/>
        <v>99.27113702623906</v>
      </c>
      <c r="W9" s="11">
        <f t="shared" si="3"/>
        <v>97.65886287625418</v>
      </c>
      <c r="X9" s="11">
        <f t="shared" si="4"/>
        <v>100.29239766081872</v>
      </c>
      <c r="Y9" s="6">
        <f t="shared" si="5"/>
        <v>102.22222222222221</v>
      </c>
      <c r="Z9" s="6">
        <f t="shared" si="6"/>
        <v>-2.341137123745824</v>
      </c>
      <c r="AA9" s="6">
        <f t="shared" si="6"/>
        <v>0.29239766081872176</v>
      </c>
      <c r="AB9" s="6">
        <f t="shared" si="6"/>
        <v>2.2222222222222143</v>
      </c>
    </row>
    <row r="10" spans="2:28" ht="23.25" customHeight="1">
      <c r="B10" s="7">
        <v>4</v>
      </c>
      <c r="C10" s="7" t="s">
        <v>15</v>
      </c>
      <c r="D10" s="19">
        <f t="shared" si="1"/>
        <v>250</v>
      </c>
      <c r="E10" s="10">
        <v>103</v>
      </c>
      <c r="F10" s="10">
        <v>5</v>
      </c>
      <c r="G10" s="10">
        <v>118</v>
      </c>
      <c r="H10" s="10">
        <v>5</v>
      </c>
      <c r="I10" s="10"/>
      <c r="J10" s="27">
        <v>19</v>
      </c>
      <c r="K10" s="27">
        <v>0</v>
      </c>
      <c r="L10" s="27"/>
      <c r="M10" s="39">
        <f t="shared" si="2"/>
        <v>250</v>
      </c>
      <c r="N10" s="10">
        <v>106</v>
      </c>
      <c r="O10" s="10">
        <v>5</v>
      </c>
      <c r="P10" s="10">
        <v>117</v>
      </c>
      <c r="Q10" s="10">
        <v>2</v>
      </c>
      <c r="R10" s="10"/>
      <c r="S10" s="10">
        <v>20</v>
      </c>
      <c r="T10" s="10">
        <v>0</v>
      </c>
      <c r="U10" s="10"/>
      <c r="V10" s="24">
        <f t="shared" si="0"/>
        <v>100</v>
      </c>
      <c r="W10" s="11">
        <f t="shared" si="3"/>
        <v>102.77777777777777</v>
      </c>
      <c r="X10" s="11">
        <f t="shared" si="4"/>
        <v>96.7479674796748</v>
      </c>
      <c r="Y10" s="6">
        <f t="shared" si="5"/>
        <v>105.26315789473684</v>
      </c>
      <c r="Z10" s="6">
        <f t="shared" si="6"/>
        <v>2.7777777777777715</v>
      </c>
      <c r="AA10" s="6">
        <f t="shared" si="6"/>
        <v>-3.2520325203252014</v>
      </c>
      <c r="AB10" s="6">
        <f t="shared" si="6"/>
        <v>5.263157894736835</v>
      </c>
    </row>
    <row r="11" spans="2:28" ht="23.25" customHeight="1">
      <c r="B11" s="7">
        <v>5</v>
      </c>
      <c r="C11" s="7" t="s">
        <v>16</v>
      </c>
      <c r="D11" s="19">
        <f t="shared" si="1"/>
        <v>577</v>
      </c>
      <c r="E11" s="10">
        <v>275</v>
      </c>
      <c r="F11" s="10">
        <v>2</v>
      </c>
      <c r="G11" s="10">
        <v>266</v>
      </c>
      <c r="H11" s="10">
        <v>9</v>
      </c>
      <c r="I11" s="10"/>
      <c r="J11" s="27">
        <v>25</v>
      </c>
      <c r="K11" s="27">
        <v>0</v>
      </c>
      <c r="L11" s="27"/>
      <c r="M11" s="39">
        <f t="shared" si="2"/>
        <v>583</v>
      </c>
      <c r="N11" s="10">
        <v>271</v>
      </c>
      <c r="O11" s="10">
        <v>2</v>
      </c>
      <c r="P11" s="10">
        <v>275</v>
      </c>
      <c r="Q11" s="10">
        <v>10</v>
      </c>
      <c r="R11" s="10"/>
      <c r="S11" s="10">
        <v>25</v>
      </c>
      <c r="T11" s="10">
        <v>0</v>
      </c>
      <c r="U11" s="10"/>
      <c r="V11" s="24">
        <f t="shared" si="0"/>
        <v>101.03986135181975</v>
      </c>
      <c r="W11" s="11">
        <f t="shared" si="3"/>
        <v>98.55595667870037</v>
      </c>
      <c r="X11" s="11">
        <f t="shared" si="4"/>
        <v>103.63636363636364</v>
      </c>
      <c r="Y11" s="6">
        <f t="shared" si="5"/>
        <v>100</v>
      </c>
      <c r="Z11" s="6">
        <f t="shared" si="6"/>
        <v>-1.444043321299631</v>
      </c>
      <c r="AA11" s="6">
        <f t="shared" si="6"/>
        <v>3.6363636363636402</v>
      </c>
      <c r="AB11" s="6">
        <f t="shared" si="6"/>
        <v>0</v>
      </c>
    </row>
    <row r="12" spans="2:28" ht="23.25" customHeight="1">
      <c r="B12" s="7">
        <v>6</v>
      </c>
      <c r="C12" s="7" t="s">
        <v>17</v>
      </c>
      <c r="D12" s="19">
        <f t="shared" si="1"/>
        <v>140</v>
      </c>
      <c r="E12" s="10">
        <v>69</v>
      </c>
      <c r="F12" s="10">
        <v>3</v>
      </c>
      <c r="G12" s="10">
        <v>55</v>
      </c>
      <c r="H12" s="10">
        <v>0</v>
      </c>
      <c r="I12" s="10"/>
      <c r="J12" s="27">
        <v>13</v>
      </c>
      <c r="K12" s="27">
        <v>0</v>
      </c>
      <c r="L12" s="27"/>
      <c r="M12" s="39">
        <f t="shared" si="2"/>
        <v>137</v>
      </c>
      <c r="N12" s="10">
        <v>65</v>
      </c>
      <c r="O12" s="10">
        <v>3</v>
      </c>
      <c r="P12" s="10">
        <v>55</v>
      </c>
      <c r="Q12" s="10">
        <v>0</v>
      </c>
      <c r="R12" s="10"/>
      <c r="S12" s="10">
        <v>14</v>
      </c>
      <c r="T12" s="10">
        <v>0</v>
      </c>
      <c r="U12" s="10"/>
      <c r="V12" s="24">
        <f t="shared" si="0"/>
        <v>97.85714285714285</v>
      </c>
      <c r="W12" s="11">
        <f t="shared" si="3"/>
        <v>94.44444444444444</v>
      </c>
      <c r="X12" s="11">
        <f t="shared" si="4"/>
        <v>100</v>
      </c>
      <c r="Y12" s="6">
        <f t="shared" si="5"/>
        <v>107.6923076923077</v>
      </c>
      <c r="Z12" s="6">
        <f t="shared" si="6"/>
        <v>-5.555555555555557</v>
      </c>
      <c r="AA12" s="6">
        <f t="shared" si="6"/>
        <v>0</v>
      </c>
      <c r="AB12" s="6">
        <f t="shared" si="6"/>
        <v>7.692307692307693</v>
      </c>
    </row>
    <row r="13" spans="2:28" ht="23.25" customHeight="1">
      <c r="B13" s="7">
        <v>7</v>
      </c>
      <c r="C13" s="7" t="s">
        <v>18</v>
      </c>
      <c r="D13" s="19">
        <f t="shared" si="1"/>
        <v>269</v>
      </c>
      <c r="E13" s="10">
        <v>118</v>
      </c>
      <c r="F13" s="10">
        <v>4</v>
      </c>
      <c r="G13" s="10">
        <v>129</v>
      </c>
      <c r="H13" s="10">
        <v>0</v>
      </c>
      <c r="I13" s="10"/>
      <c r="J13" s="27">
        <v>18</v>
      </c>
      <c r="K13" s="27">
        <v>0</v>
      </c>
      <c r="L13" s="27"/>
      <c r="M13" s="39">
        <f t="shared" si="2"/>
        <v>270</v>
      </c>
      <c r="N13" s="10">
        <v>119</v>
      </c>
      <c r="O13" s="10">
        <v>4</v>
      </c>
      <c r="P13" s="10">
        <v>130</v>
      </c>
      <c r="Q13" s="10">
        <v>0</v>
      </c>
      <c r="R13" s="10"/>
      <c r="S13" s="10">
        <v>17</v>
      </c>
      <c r="T13" s="10">
        <v>0</v>
      </c>
      <c r="U13" s="10"/>
      <c r="V13" s="24">
        <f t="shared" si="0"/>
        <v>100.3717472118959</v>
      </c>
      <c r="W13" s="11">
        <f t="shared" si="3"/>
        <v>100.81967213114753</v>
      </c>
      <c r="X13" s="11">
        <f t="shared" si="4"/>
        <v>100.7751937984496</v>
      </c>
      <c r="Y13" s="6">
        <f t="shared" si="5"/>
        <v>94.44444444444444</v>
      </c>
      <c r="Z13" s="6">
        <f t="shared" si="6"/>
        <v>0.8196721311475272</v>
      </c>
      <c r="AA13" s="6">
        <f t="shared" si="6"/>
        <v>0.7751937984496067</v>
      </c>
      <c r="AB13" s="6">
        <f t="shared" si="6"/>
        <v>-5.555555555555557</v>
      </c>
    </row>
    <row r="14" spans="2:28" ht="23.25" customHeight="1">
      <c r="B14" s="7">
        <v>8</v>
      </c>
      <c r="C14" s="7" t="s">
        <v>19</v>
      </c>
      <c r="D14" s="19">
        <f t="shared" si="1"/>
        <v>86</v>
      </c>
      <c r="E14" s="10">
        <v>0</v>
      </c>
      <c r="F14" s="10">
        <v>0</v>
      </c>
      <c r="G14" s="10">
        <v>25</v>
      </c>
      <c r="H14" s="10">
        <v>0</v>
      </c>
      <c r="I14" s="10"/>
      <c r="J14" s="27">
        <v>61</v>
      </c>
      <c r="K14" s="27">
        <v>0</v>
      </c>
      <c r="L14" s="27"/>
      <c r="M14" s="39">
        <f t="shared" si="2"/>
        <v>85</v>
      </c>
      <c r="N14" s="10">
        <v>0</v>
      </c>
      <c r="O14" s="10">
        <v>0</v>
      </c>
      <c r="P14" s="10">
        <v>21</v>
      </c>
      <c r="Q14" s="10">
        <v>0</v>
      </c>
      <c r="R14" s="10"/>
      <c r="S14" s="10">
        <v>64</v>
      </c>
      <c r="T14" s="10">
        <v>0</v>
      </c>
      <c r="U14" s="10"/>
      <c r="V14" s="24">
        <f t="shared" si="0"/>
        <v>98.83720930232558</v>
      </c>
      <c r="W14" s="11"/>
      <c r="X14" s="11">
        <f t="shared" si="4"/>
        <v>84</v>
      </c>
      <c r="Y14" s="6">
        <f t="shared" si="5"/>
        <v>104.91803278688525</v>
      </c>
      <c r="Z14" s="6">
        <v>0</v>
      </c>
      <c r="AA14" s="6">
        <f t="shared" si="6"/>
        <v>-16</v>
      </c>
      <c r="AB14" s="6">
        <f t="shared" si="6"/>
        <v>4.918032786885249</v>
      </c>
    </row>
    <row r="15" spans="2:28" ht="23.25" customHeight="1">
      <c r="B15" s="7">
        <v>9</v>
      </c>
      <c r="C15" s="7" t="s">
        <v>20</v>
      </c>
      <c r="D15" s="19">
        <f t="shared" si="1"/>
        <v>31</v>
      </c>
      <c r="E15" s="10">
        <v>22</v>
      </c>
      <c r="F15" s="10">
        <v>0</v>
      </c>
      <c r="G15" s="10">
        <v>9</v>
      </c>
      <c r="H15" s="10">
        <v>0</v>
      </c>
      <c r="I15" s="10"/>
      <c r="J15" s="27">
        <v>0</v>
      </c>
      <c r="K15" s="27">
        <v>0</v>
      </c>
      <c r="L15" s="27"/>
      <c r="M15" s="39">
        <f t="shared" si="2"/>
        <v>31</v>
      </c>
      <c r="N15" s="10">
        <v>23</v>
      </c>
      <c r="O15" s="10">
        <v>0</v>
      </c>
      <c r="P15" s="10">
        <v>8</v>
      </c>
      <c r="Q15" s="10">
        <v>0</v>
      </c>
      <c r="R15" s="10"/>
      <c r="S15" s="10">
        <v>0</v>
      </c>
      <c r="T15" s="10">
        <v>0</v>
      </c>
      <c r="U15" s="10"/>
      <c r="V15" s="24">
        <f t="shared" si="0"/>
        <v>100</v>
      </c>
      <c r="W15" s="11">
        <f t="shared" si="3"/>
        <v>104.54545454545455</v>
      </c>
      <c r="X15" s="11">
        <f t="shared" si="4"/>
        <v>88.88888888888889</v>
      </c>
      <c r="Y15" s="6"/>
      <c r="Z15" s="6">
        <f aca="true" t="shared" si="7" ref="Z15:Z23">W15-100</f>
        <v>4.545454545454547</v>
      </c>
      <c r="AA15" s="6">
        <f t="shared" si="6"/>
        <v>-11.111111111111114</v>
      </c>
      <c r="AB15" s="6"/>
    </row>
    <row r="16" spans="2:28" ht="23.25" customHeight="1">
      <c r="B16" s="7">
        <v>10</v>
      </c>
      <c r="C16" s="16" t="s">
        <v>21</v>
      </c>
      <c r="D16" s="19">
        <f t="shared" si="1"/>
        <v>81</v>
      </c>
      <c r="E16" s="15">
        <v>39</v>
      </c>
      <c r="F16" s="15">
        <v>0</v>
      </c>
      <c r="G16" s="15">
        <v>42</v>
      </c>
      <c r="H16" s="15">
        <v>0</v>
      </c>
      <c r="I16" s="15"/>
      <c r="J16" s="40">
        <v>0</v>
      </c>
      <c r="K16" s="40">
        <v>0</v>
      </c>
      <c r="L16" s="40"/>
      <c r="M16" s="39">
        <f t="shared" si="2"/>
        <v>85</v>
      </c>
      <c r="N16" s="15">
        <v>39</v>
      </c>
      <c r="O16" s="15">
        <v>0</v>
      </c>
      <c r="P16" s="15">
        <v>46</v>
      </c>
      <c r="Q16" s="15">
        <v>0</v>
      </c>
      <c r="R16" s="15"/>
      <c r="S16" s="15">
        <v>0</v>
      </c>
      <c r="T16" s="15">
        <v>0</v>
      </c>
      <c r="U16" s="15"/>
      <c r="V16" s="24">
        <f t="shared" si="0"/>
        <v>104.93827160493827</v>
      </c>
      <c r="W16" s="11">
        <f t="shared" si="3"/>
        <v>100</v>
      </c>
      <c r="X16" s="11">
        <f t="shared" si="4"/>
        <v>109.52380952380953</v>
      </c>
      <c r="Y16" s="6"/>
      <c r="Z16" s="6">
        <f t="shared" si="7"/>
        <v>0</v>
      </c>
      <c r="AA16" s="6">
        <f t="shared" si="6"/>
        <v>9.523809523809533</v>
      </c>
      <c r="AB16" s="6"/>
    </row>
    <row r="17" spans="2:28" ht="23.25" customHeight="1">
      <c r="B17" s="7">
        <v>11</v>
      </c>
      <c r="C17" s="16" t="s">
        <v>22</v>
      </c>
      <c r="D17" s="19">
        <f t="shared" si="1"/>
        <v>98</v>
      </c>
      <c r="E17" s="15">
        <v>48</v>
      </c>
      <c r="F17" s="15">
        <v>1</v>
      </c>
      <c r="G17" s="15">
        <v>49</v>
      </c>
      <c r="H17" s="15">
        <v>0</v>
      </c>
      <c r="I17" s="15"/>
      <c r="J17" s="40">
        <v>0</v>
      </c>
      <c r="K17" s="40">
        <v>0</v>
      </c>
      <c r="L17" s="40"/>
      <c r="M17" s="39">
        <f t="shared" si="2"/>
        <v>99</v>
      </c>
      <c r="N17" s="15">
        <v>48</v>
      </c>
      <c r="O17" s="15">
        <v>1</v>
      </c>
      <c r="P17" s="15">
        <v>50</v>
      </c>
      <c r="Q17" s="15">
        <v>0</v>
      </c>
      <c r="R17" s="15"/>
      <c r="S17" s="15">
        <v>0</v>
      </c>
      <c r="T17" s="15">
        <v>0</v>
      </c>
      <c r="U17" s="15"/>
      <c r="V17" s="24">
        <f t="shared" si="0"/>
        <v>101.0204081632653</v>
      </c>
      <c r="W17" s="11">
        <f t="shared" si="3"/>
        <v>100</v>
      </c>
      <c r="X17" s="11">
        <f t="shared" si="4"/>
        <v>102.04081632653062</v>
      </c>
      <c r="Y17" s="6"/>
      <c r="Z17" s="6">
        <f t="shared" si="7"/>
        <v>0</v>
      </c>
      <c r="AA17" s="6">
        <f t="shared" si="6"/>
        <v>2.040816326530617</v>
      </c>
      <c r="AB17" s="6"/>
    </row>
    <row r="18" spans="2:28" ht="23.25" customHeight="1">
      <c r="B18" s="7">
        <v>12</v>
      </c>
      <c r="C18" s="16" t="s">
        <v>26</v>
      </c>
      <c r="D18" s="19">
        <f t="shared" si="1"/>
        <v>52</v>
      </c>
      <c r="E18" s="15">
        <v>22</v>
      </c>
      <c r="F18" s="15">
        <v>0</v>
      </c>
      <c r="G18" s="15">
        <v>29</v>
      </c>
      <c r="H18" s="15">
        <v>1</v>
      </c>
      <c r="I18" s="15"/>
      <c r="J18" s="40">
        <v>0</v>
      </c>
      <c r="K18" s="40">
        <v>0</v>
      </c>
      <c r="L18" s="40"/>
      <c r="M18" s="39">
        <f t="shared" si="2"/>
        <v>51</v>
      </c>
      <c r="N18" s="15">
        <v>23</v>
      </c>
      <c r="O18" s="15">
        <v>0</v>
      </c>
      <c r="P18" s="15">
        <v>27</v>
      </c>
      <c r="Q18" s="15">
        <v>1</v>
      </c>
      <c r="R18" s="15"/>
      <c r="S18" s="15">
        <v>0</v>
      </c>
      <c r="T18" s="15">
        <v>0</v>
      </c>
      <c r="U18" s="15"/>
      <c r="V18" s="24">
        <f t="shared" si="0"/>
        <v>98.07692307692307</v>
      </c>
      <c r="W18" s="11">
        <f t="shared" si="3"/>
        <v>104.54545454545455</v>
      </c>
      <c r="X18" s="11">
        <f t="shared" si="4"/>
        <v>93.33333333333333</v>
      </c>
      <c r="Y18" s="6"/>
      <c r="Z18" s="6">
        <f t="shared" si="7"/>
        <v>4.545454545454547</v>
      </c>
      <c r="AA18" s="6">
        <f t="shared" si="6"/>
        <v>-6.666666666666671</v>
      </c>
      <c r="AB18" s="6"/>
    </row>
    <row r="19" spans="2:28" ht="23.25" customHeight="1">
      <c r="B19" s="7">
        <v>13</v>
      </c>
      <c r="C19" s="7" t="s">
        <v>24</v>
      </c>
      <c r="D19" s="19">
        <f t="shared" si="1"/>
        <v>91</v>
      </c>
      <c r="E19" s="10">
        <v>42</v>
      </c>
      <c r="F19" s="10">
        <v>2</v>
      </c>
      <c r="G19" s="10">
        <v>44</v>
      </c>
      <c r="H19" s="10">
        <v>0</v>
      </c>
      <c r="I19" s="10"/>
      <c r="J19" s="27">
        <v>3</v>
      </c>
      <c r="K19" s="27">
        <v>0</v>
      </c>
      <c r="L19" s="27"/>
      <c r="M19" s="39">
        <f t="shared" si="2"/>
        <v>93</v>
      </c>
      <c r="N19" s="10">
        <v>43</v>
      </c>
      <c r="O19" s="10">
        <v>1</v>
      </c>
      <c r="P19" s="10">
        <v>44</v>
      </c>
      <c r="Q19" s="10">
        <v>0</v>
      </c>
      <c r="R19" s="10"/>
      <c r="S19" s="10">
        <v>5</v>
      </c>
      <c r="T19" s="10">
        <v>0</v>
      </c>
      <c r="U19" s="10"/>
      <c r="V19" s="24">
        <f t="shared" si="0"/>
        <v>102.19780219780219</v>
      </c>
      <c r="W19" s="11">
        <f t="shared" si="3"/>
        <v>100</v>
      </c>
      <c r="X19" s="11">
        <f t="shared" si="4"/>
        <v>100</v>
      </c>
      <c r="Y19" s="6">
        <f>((S19+T19+U19)/(J19+K19+L19))*100</f>
        <v>166.66666666666669</v>
      </c>
      <c r="Z19" s="6">
        <f t="shared" si="7"/>
        <v>0</v>
      </c>
      <c r="AA19" s="6">
        <f t="shared" si="6"/>
        <v>0</v>
      </c>
      <c r="AB19" s="6">
        <f t="shared" si="6"/>
        <v>66.66666666666669</v>
      </c>
    </row>
    <row r="20" spans="2:28" ht="23.25" customHeight="1">
      <c r="B20" s="7">
        <v>14</v>
      </c>
      <c r="C20" s="7" t="s">
        <v>23</v>
      </c>
      <c r="D20" s="19">
        <f t="shared" si="1"/>
        <v>135</v>
      </c>
      <c r="E20" s="10">
        <v>65</v>
      </c>
      <c r="F20" s="10">
        <v>0</v>
      </c>
      <c r="G20" s="10">
        <v>63</v>
      </c>
      <c r="H20" s="10">
        <v>0</v>
      </c>
      <c r="I20" s="10"/>
      <c r="J20" s="27">
        <v>7</v>
      </c>
      <c r="K20" s="27">
        <v>0</v>
      </c>
      <c r="L20" s="27"/>
      <c r="M20" s="39">
        <f t="shared" si="2"/>
        <v>135</v>
      </c>
      <c r="N20" s="10">
        <v>61</v>
      </c>
      <c r="O20" s="10">
        <v>0</v>
      </c>
      <c r="P20" s="10">
        <v>66</v>
      </c>
      <c r="Q20" s="10">
        <v>0</v>
      </c>
      <c r="R20" s="10"/>
      <c r="S20" s="10">
        <v>8</v>
      </c>
      <c r="T20" s="10">
        <v>0</v>
      </c>
      <c r="U20" s="10"/>
      <c r="V20" s="24">
        <f t="shared" si="0"/>
        <v>100</v>
      </c>
      <c r="W20" s="11">
        <f t="shared" si="3"/>
        <v>93.84615384615384</v>
      </c>
      <c r="X20" s="11">
        <f t="shared" si="4"/>
        <v>104.76190476190477</v>
      </c>
      <c r="Y20" s="6">
        <f t="shared" si="5"/>
        <v>114.28571428571428</v>
      </c>
      <c r="Z20" s="6">
        <f t="shared" si="7"/>
        <v>-6.15384615384616</v>
      </c>
      <c r="AA20" s="6">
        <f t="shared" si="6"/>
        <v>4.761904761904773</v>
      </c>
      <c r="AB20" s="6">
        <f t="shared" si="6"/>
        <v>14.285714285714278</v>
      </c>
    </row>
    <row r="21" spans="2:28" ht="23.25" customHeight="1">
      <c r="B21" s="7">
        <v>15</v>
      </c>
      <c r="C21" s="7" t="s">
        <v>25</v>
      </c>
      <c r="D21" s="19">
        <f t="shared" si="1"/>
        <v>152</v>
      </c>
      <c r="E21" s="10">
        <v>54</v>
      </c>
      <c r="F21" s="10">
        <v>1</v>
      </c>
      <c r="G21" s="10">
        <v>81</v>
      </c>
      <c r="H21" s="10">
        <v>0</v>
      </c>
      <c r="I21" s="10"/>
      <c r="J21" s="27">
        <v>15</v>
      </c>
      <c r="K21" s="27">
        <v>1</v>
      </c>
      <c r="L21" s="27"/>
      <c r="M21" s="39">
        <f t="shared" si="2"/>
        <v>149</v>
      </c>
      <c r="N21" s="10">
        <v>53</v>
      </c>
      <c r="O21" s="10">
        <v>1</v>
      </c>
      <c r="P21" s="10">
        <v>82</v>
      </c>
      <c r="Q21" s="10">
        <v>2</v>
      </c>
      <c r="R21" s="10"/>
      <c r="S21" s="10">
        <v>10</v>
      </c>
      <c r="T21" s="10">
        <v>1</v>
      </c>
      <c r="U21" s="10"/>
      <c r="V21" s="24">
        <f t="shared" si="0"/>
        <v>98.02631578947368</v>
      </c>
      <c r="W21" s="11">
        <f t="shared" si="3"/>
        <v>98.18181818181819</v>
      </c>
      <c r="X21" s="11">
        <f t="shared" si="4"/>
        <v>103.7037037037037</v>
      </c>
      <c r="Y21" s="6">
        <f t="shared" si="5"/>
        <v>68.75</v>
      </c>
      <c r="Z21" s="6">
        <f t="shared" si="7"/>
        <v>-1.818181818181813</v>
      </c>
      <c r="AA21" s="6">
        <f t="shared" si="6"/>
        <v>3.7037037037036953</v>
      </c>
      <c r="AB21" s="6">
        <f t="shared" si="6"/>
        <v>-31.25</v>
      </c>
    </row>
    <row r="22" spans="2:28" ht="23.25" customHeight="1">
      <c r="B22" s="7">
        <v>16</v>
      </c>
      <c r="C22" s="7" t="s">
        <v>27</v>
      </c>
      <c r="D22" s="19">
        <f t="shared" si="1"/>
        <v>138</v>
      </c>
      <c r="E22" s="10">
        <v>65</v>
      </c>
      <c r="F22" s="10">
        <v>1</v>
      </c>
      <c r="G22" s="10">
        <v>62</v>
      </c>
      <c r="H22" s="10">
        <v>0</v>
      </c>
      <c r="I22" s="10"/>
      <c r="J22" s="27">
        <v>10</v>
      </c>
      <c r="K22" s="27">
        <v>0</v>
      </c>
      <c r="L22" s="27"/>
      <c r="M22" s="39">
        <f t="shared" si="2"/>
        <v>139</v>
      </c>
      <c r="N22" s="10">
        <v>66</v>
      </c>
      <c r="O22" s="10">
        <v>2</v>
      </c>
      <c r="P22" s="10">
        <v>60</v>
      </c>
      <c r="Q22" s="10">
        <v>0</v>
      </c>
      <c r="R22" s="10"/>
      <c r="S22" s="10">
        <v>11</v>
      </c>
      <c r="T22" s="10">
        <v>0</v>
      </c>
      <c r="U22" s="10"/>
      <c r="V22" s="24">
        <f t="shared" si="0"/>
        <v>100.72463768115942</v>
      </c>
      <c r="W22" s="11">
        <f t="shared" si="3"/>
        <v>103.03030303030303</v>
      </c>
      <c r="X22" s="11">
        <f t="shared" si="4"/>
        <v>96.7741935483871</v>
      </c>
      <c r="Y22" s="6">
        <f t="shared" si="5"/>
        <v>110.00000000000001</v>
      </c>
      <c r="Z22" s="6">
        <f t="shared" si="7"/>
        <v>3.030303030303031</v>
      </c>
      <c r="AA22" s="6">
        <f t="shared" si="6"/>
        <v>-3.225806451612897</v>
      </c>
      <c r="AB22" s="6">
        <f t="shared" si="6"/>
        <v>10.000000000000014</v>
      </c>
    </row>
    <row r="23" spans="2:28" ht="23.25" customHeight="1">
      <c r="B23" s="7"/>
      <c r="C23" s="8" t="s">
        <v>3</v>
      </c>
      <c r="D23" s="20">
        <f>SUM(D7:D22)</f>
        <v>3696</v>
      </c>
      <c r="E23" s="12">
        <f aca="true" t="shared" si="8" ref="E23:U23">SUM(E7:E22)</f>
        <v>1606</v>
      </c>
      <c r="F23" s="12">
        <f t="shared" si="8"/>
        <v>27</v>
      </c>
      <c r="G23" s="12">
        <f t="shared" si="8"/>
        <v>1647</v>
      </c>
      <c r="H23" s="12">
        <f t="shared" si="8"/>
        <v>19</v>
      </c>
      <c r="I23" s="12">
        <f t="shared" si="8"/>
        <v>97</v>
      </c>
      <c r="J23" s="12">
        <f t="shared" si="8"/>
        <v>257</v>
      </c>
      <c r="K23" s="12">
        <f t="shared" si="8"/>
        <v>1</v>
      </c>
      <c r="L23" s="12">
        <f t="shared" si="8"/>
        <v>42</v>
      </c>
      <c r="M23" s="22">
        <f t="shared" si="8"/>
        <v>3688</v>
      </c>
      <c r="N23" s="12">
        <f t="shared" si="8"/>
        <v>1596</v>
      </c>
      <c r="O23" s="12">
        <f t="shared" si="8"/>
        <v>27</v>
      </c>
      <c r="P23" s="12">
        <f t="shared" si="8"/>
        <v>1655</v>
      </c>
      <c r="Q23" s="12">
        <f t="shared" si="8"/>
        <v>22</v>
      </c>
      <c r="R23" s="12">
        <f t="shared" si="8"/>
        <v>85</v>
      </c>
      <c r="S23" s="12">
        <f t="shared" si="8"/>
        <v>261</v>
      </c>
      <c r="T23" s="12">
        <f t="shared" si="8"/>
        <v>1</v>
      </c>
      <c r="U23" s="12">
        <f t="shared" si="8"/>
        <v>41</v>
      </c>
      <c r="V23" s="24">
        <f t="shared" si="0"/>
        <v>99.78354978354979</v>
      </c>
      <c r="W23" s="13">
        <f t="shared" si="3"/>
        <v>99.38763012859766</v>
      </c>
      <c r="X23" s="13">
        <f t="shared" si="4"/>
        <v>99.94327850255247</v>
      </c>
      <c r="Y23" s="14">
        <f t="shared" si="5"/>
        <v>101</v>
      </c>
      <c r="Z23" s="6">
        <f t="shared" si="7"/>
        <v>-0.6123698714023362</v>
      </c>
      <c r="AA23" s="6">
        <f t="shared" si="6"/>
        <v>-0.0567214974475263</v>
      </c>
      <c r="AB23" s="6">
        <f t="shared" si="6"/>
        <v>1</v>
      </c>
    </row>
    <row r="25" ht="15.75">
      <c r="B25" s="1" t="s">
        <v>4</v>
      </c>
    </row>
    <row r="26" spans="2:9" ht="15.75">
      <c r="B26" s="1" t="s">
        <v>5</v>
      </c>
      <c r="I26" s="1" t="s">
        <v>6</v>
      </c>
    </row>
    <row r="27" spans="2:9" ht="15.75">
      <c r="B27" s="1" t="s">
        <v>7</v>
      </c>
      <c r="I27" s="1" t="s">
        <v>8</v>
      </c>
    </row>
  </sheetData>
  <sheetProtection/>
  <mergeCells count="19">
    <mergeCell ref="W5:W6"/>
    <mergeCell ref="X5:X6"/>
    <mergeCell ref="Y5:Y6"/>
    <mergeCell ref="D2:U2"/>
    <mergeCell ref="B4:B5"/>
    <mergeCell ref="C4:C5"/>
    <mergeCell ref="D4:L4"/>
    <mergeCell ref="M4:U4"/>
    <mergeCell ref="V4:Y4"/>
    <mergeCell ref="Z5:Z6"/>
    <mergeCell ref="AA5:AA6"/>
    <mergeCell ref="AB5:AB6"/>
    <mergeCell ref="Z4:AB4"/>
    <mergeCell ref="E5:F5"/>
    <mergeCell ref="G5:I5"/>
    <mergeCell ref="J5:L5"/>
    <mergeCell ref="N5:O5"/>
    <mergeCell ref="P5:R5"/>
    <mergeCell ref="S5:U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  <colBreaks count="1" manualBreakCount="1">
    <brk id="2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 09</cp:lastModifiedBy>
  <cp:lastPrinted>2018-02-26T09:53:05Z</cp:lastPrinted>
  <dcterms:created xsi:type="dcterms:W3CDTF">2016-09-29T14:49:05Z</dcterms:created>
  <dcterms:modified xsi:type="dcterms:W3CDTF">2019-02-05T11:14:34Z</dcterms:modified>
  <cp:category/>
  <cp:version/>
  <cp:contentType/>
  <cp:contentStatus/>
</cp:coreProperties>
</file>